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สำนักงานสถิติ\งานครั้งที่2.2567\ชุดข้อมูลประเด็นปาล์มน้ำมัน\สำนักงานเกษตรจังหวัดตรัง\"/>
    </mc:Choice>
  </mc:AlternateContent>
  <xr:revisionPtr revIDLastSave="0" documentId="13_ncr:1_{57F0EC32-5D4B-4F4E-8FED-96E5AFF3AF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จำนวนพื้นที่ปลูกปาล์มน้ำมั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28" i="1"/>
  <c r="E24" i="1"/>
  <c r="E26" i="1"/>
  <c r="E27" i="1"/>
  <c r="E22" i="1"/>
  <c r="E29" i="1"/>
  <c r="E25" i="1"/>
  <c r="E23" i="1"/>
  <c r="E20" i="1"/>
  <c r="E19" i="1"/>
  <c r="E13" i="1"/>
  <c r="E17" i="1"/>
  <c r="E12" i="1"/>
  <c r="E21" i="1"/>
  <c r="E18" i="1"/>
  <c r="E14" i="1"/>
  <c r="E15" i="1"/>
  <c r="E16" i="1"/>
  <c r="E3" i="1"/>
  <c r="E7" i="1"/>
  <c r="E11" i="1"/>
  <c r="E10" i="1"/>
  <c r="E9" i="1"/>
  <c r="E8" i="1"/>
  <c r="E4" i="1"/>
  <c r="E5" i="1"/>
  <c r="E6" i="1"/>
  <c r="E2" i="1"/>
</calcChain>
</file>

<file path=xl/sharedStrings.xml><?xml version="1.0" encoding="utf-8"?>
<sst xmlns="http://schemas.openxmlformats.org/spreadsheetml/2006/main" count="157" uniqueCount="21">
  <si>
    <t>ปี</t>
  </si>
  <si>
    <t>จังหวัด</t>
  </si>
  <si>
    <t>อำเภอ</t>
  </si>
  <si>
    <t>จำนวน</t>
  </si>
  <si>
    <t>หน่วย</t>
  </si>
  <si>
    <t>หน่วยงาน</t>
  </si>
  <si>
    <t>ตรัง</t>
  </si>
  <si>
    <t>เมืองตรัง</t>
  </si>
  <si>
    <t>การยางแห่งประเทศไทยจังหวัดตรัง</t>
  </si>
  <si>
    <t>ห้วยยอด</t>
  </si>
  <si>
    <t>ย่านตาขาว</t>
  </si>
  <si>
    <t>ปะเหลียน</t>
  </si>
  <si>
    <t xml:space="preserve"> กันตัง</t>
  </si>
  <si>
    <t xml:space="preserve"> สิเกา</t>
  </si>
  <si>
    <t>วังวิเศษ</t>
  </si>
  <si>
    <t xml:space="preserve"> นาโยง</t>
  </si>
  <si>
    <t>รัษฎา</t>
  </si>
  <si>
    <t xml:space="preserve"> หาดสำราญ</t>
  </si>
  <si>
    <t>จำนวนพื้นที่ที่ได้รับการส่งเสริมและสนับสนุนให้มีการปลูกแทนด้วยปาล์มน้ำมัน</t>
  </si>
  <si>
    <t>ไร่</t>
  </si>
  <si>
    <t>ชื่อชุดข้อมูล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</si>
</sst>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Fill="1"/>
  </cellXfs>
  <cellStyles count="2">
    <cellStyle name="Normal 4" xfId="1" xr:uid="{00000000-0005-0000-0000-000000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I14" sqref="I14"/>
    </sheetView>
  </sheetViews>
  <sheetFormatPr defaultColWidth="8.85546875" defaultRowHeight="23.25"/>
  <cols>
    <col min="1" max="1" width="11.85546875" style="2" customWidth="1"/>
    <col min="2" max="2" width="13.5703125" style="2" customWidth="1"/>
    <col min="3" max="3" width="9.140625" style="2" customWidth="1"/>
    <col min="4" max="4" width="68.28515625" style="2" customWidth="1"/>
    <col min="5" max="5" width="10" style="2" customWidth="1"/>
    <col min="6" max="6" width="8.85546875" style="2"/>
    <col min="7" max="7" width="28.28515625" style="2" customWidth="1"/>
    <col min="8" max="16384" width="8.85546875" style="1"/>
  </cols>
  <sheetData>
    <row r="1" spans="1:7" s="4" customFormat="1">
      <c r="A1" t="s">
        <v>0</v>
      </c>
      <c r="B1" t="s">
        <v>2</v>
      </c>
      <c r="C1" t="s">
        <v>1</v>
      </c>
      <c r="D1" t="s">
        <v>20</v>
      </c>
      <c r="E1" t="s">
        <v>3</v>
      </c>
      <c r="F1" t="s">
        <v>4</v>
      </c>
      <c r="G1" t="s">
        <v>5</v>
      </c>
    </row>
    <row r="2" spans="1:7">
      <c r="A2">
        <v>2564</v>
      </c>
      <c r="B2" t="s">
        <v>7</v>
      </c>
      <c r="C2" t="s">
        <v>6</v>
      </c>
      <c r="D2" t="s">
        <v>18</v>
      </c>
      <c r="E2">
        <f>10.5+16.85+23.25+127.65+469.75</f>
        <v>648</v>
      </c>
      <c r="F2" t="s">
        <v>19</v>
      </c>
      <c r="G2" t="s">
        <v>8</v>
      </c>
    </row>
    <row r="3" spans="1:7">
      <c r="A3">
        <v>2564</v>
      </c>
      <c r="B3" t="s">
        <v>12</v>
      </c>
      <c r="C3" t="s">
        <v>6</v>
      </c>
      <c r="D3" t="s">
        <v>18</v>
      </c>
      <c r="E3">
        <f>13.45+24.05+46.25+67.9+489.65+17.75</f>
        <v>659.05</v>
      </c>
      <c r="F3" t="s">
        <v>19</v>
      </c>
      <c r="G3" t="s">
        <v>8</v>
      </c>
    </row>
    <row r="4" spans="1:7">
      <c r="A4">
        <v>2564</v>
      </c>
      <c r="B4" t="s">
        <v>11</v>
      </c>
      <c r="C4" t="s">
        <v>6</v>
      </c>
      <c r="D4" t="s">
        <v>18</v>
      </c>
      <c r="E4">
        <f>13.65+23.75+2+69.7+546.5</f>
        <v>655.6</v>
      </c>
      <c r="F4" t="s">
        <v>19</v>
      </c>
      <c r="G4" t="s">
        <v>8</v>
      </c>
    </row>
    <row r="5" spans="1:7">
      <c r="A5">
        <v>2564</v>
      </c>
      <c r="B5" t="s">
        <v>10</v>
      </c>
      <c r="C5" t="s">
        <v>6</v>
      </c>
      <c r="D5" t="s">
        <v>18</v>
      </c>
      <c r="E5">
        <f>7.25+3.1+79.8+154.1</f>
        <v>244.25</v>
      </c>
      <c r="F5" t="s">
        <v>19</v>
      </c>
      <c r="G5" t="s">
        <v>8</v>
      </c>
    </row>
    <row r="6" spans="1:7">
      <c r="A6">
        <v>2564</v>
      </c>
      <c r="B6" t="s">
        <v>13</v>
      </c>
      <c r="C6" t="s">
        <v>6</v>
      </c>
      <c r="D6" t="s">
        <v>18</v>
      </c>
      <c r="E6">
        <f>11.9+28.55+106.9+695.95</f>
        <v>843.30000000000007</v>
      </c>
      <c r="F6" t="s">
        <v>19</v>
      </c>
      <c r="G6" t="s">
        <v>8</v>
      </c>
    </row>
    <row r="7" spans="1:7">
      <c r="A7">
        <v>2564</v>
      </c>
      <c r="B7" t="s">
        <v>9</v>
      </c>
      <c r="C7" t="s">
        <v>6</v>
      </c>
      <c r="D7" t="s">
        <v>18</v>
      </c>
      <c r="E7">
        <f>5.2+5.25+90.9+147.4+543.9+145.05</f>
        <v>937.7</v>
      </c>
      <c r="F7" t="s">
        <v>19</v>
      </c>
      <c r="G7" t="s">
        <v>8</v>
      </c>
    </row>
    <row r="8" spans="1:7">
      <c r="A8">
        <v>2564</v>
      </c>
      <c r="B8" t="s">
        <v>14</v>
      </c>
      <c r="C8" t="s">
        <v>6</v>
      </c>
      <c r="D8" t="s">
        <v>18</v>
      </c>
      <c r="E8">
        <f>10.3+19.7+105.8+1401.3</f>
        <v>1537.1</v>
      </c>
      <c r="F8" t="s">
        <v>19</v>
      </c>
      <c r="G8" t="s">
        <v>8</v>
      </c>
    </row>
    <row r="9" spans="1:7">
      <c r="A9">
        <v>2564</v>
      </c>
      <c r="B9" t="s">
        <v>15</v>
      </c>
      <c r="C9" t="s">
        <v>6</v>
      </c>
      <c r="D9" t="s">
        <v>18</v>
      </c>
      <c r="E9">
        <f>20.95+13.45+47.5</f>
        <v>81.900000000000006</v>
      </c>
      <c r="F9" t="s">
        <v>19</v>
      </c>
      <c r="G9" t="s">
        <v>8</v>
      </c>
    </row>
    <row r="10" spans="1:7">
      <c r="A10">
        <v>2564</v>
      </c>
      <c r="B10" t="s">
        <v>16</v>
      </c>
      <c r="C10" t="s">
        <v>6</v>
      </c>
      <c r="D10" t="s">
        <v>18</v>
      </c>
      <c r="E10">
        <f>23.5+13.25+63.55+194.4</f>
        <v>294.7</v>
      </c>
      <c r="F10" t="s">
        <v>19</v>
      </c>
      <c r="G10" t="s">
        <v>8</v>
      </c>
    </row>
    <row r="11" spans="1:7">
      <c r="A11">
        <v>2564</v>
      </c>
      <c r="B11" t="s">
        <v>17</v>
      </c>
      <c r="C11" t="s">
        <v>6</v>
      </c>
      <c r="D11" t="s">
        <v>18</v>
      </c>
      <c r="E11">
        <f>52.75+102.3</f>
        <v>155.05000000000001</v>
      </c>
      <c r="F11" t="s">
        <v>19</v>
      </c>
      <c r="G11" t="s">
        <v>8</v>
      </c>
    </row>
    <row r="12" spans="1:7">
      <c r="A12">
        <v>2565</v>
      </c>
      <c r="B12" t="s">
        <v>7</v>
      </c>
      <c r="C12" t="s">
        <v>6</v>
      </c>
      <c r="D12" t="s">
        <v>18</v>
      </c>
      <c r="E12">
        <f>9.1+54.75+319.65+724.65+82.45</f>
        <v>1190.6000000000001</v>
      </c>
      <c r="F12" t="s">
        <v>19</v>
      </c>
      <c r="G12" t="s">
        <v>8</v>
      </c>
    </row>
    <row r="13" spans="1:7">
      <c r="A13">
        <v>2565</v>
      </c>
      <c r="B13" t="s">
        <v>12</v>
      </c>
      <c r="C13" t="s">
        <v>6</v>
      </c>
      <c r="D13" t="s">
        <v>18</v>
      </c>
      <c r="E13">
        <f>14.65+22.5+137.15+621.5+977.15+193.8</f>
        <v>1966.7499999999998</v>
      </c>
      <c r="F13" t="s">
        <v>19</v>
      </c>
      <c r="G13" t="s">
        <v>8</v>
      </c>
    </row>
    <row r="14" spans="1:7">
      <c r="A14">
        <v>2565</v>
      </c>
      <c r="B14" t="s">
        <v>11</v>
      </c>
      <c r="C14" t="s">
        <v>6</v>
      </c>
      <c r="D14" t="s">
        <v>18</v>
      </c>
      <c r="E14">
        <f>14.2+3.75+29.45+100.8+166.5+724.75+806.9</f>
        <v>1846.35</v>
      </c>
      <c r="F14" t="s">
        <v>19</v>
      </c>
      <c r="G14" t="s">
        <v>8</v>
      </c>
    </row>
    <row r="15" spans="1:7">
      <c r="A15">
        <v>2565</v>
      </c>
      <c r="B15" t="s">
        <v>10</v>
      </c>
      <c r="C15" t="s">
        <v>6</v>
      </c>
      <c r="D15" t="s">
        <v>18</v>
      </c>
      <c r="E15">
        <f>41.7+4.25+31.55+466.45+512</f>
        <v>1055.95</v>
      </c>
      <c r="F15" t="s">
        <v>19</v>
      </c>
      <c r="G15" t="s">
        <v>8</v>
      </c>
    </row>
    <row r="16" spans="1:7">
      <c r="A16">
        <v>2565</v>
      </c>
      <c r="B16" t="s">
        <v>13</v>
      </c>
      <c r="C16" t="s">
        <v>6</v>
      </c>
      <c r="D16" t="s">
        <v>18</v>
      </c>
      <c r="E16">
        <f>12.65+79.8+471.2+1190.05</f>
        <v>1753.6999999999998</v>
      </c>
      <c r="F16" t="s">
        <v>19</v>
      </c>
      <c r="G16" t="s">
        <v>8</v>
      </c>
    </row>
    <row r="17" spans="1:7">
      <c r="A17">
        <v>2565</v>
      </c>
      <c r="B17" t="s">
        <v>9</v>
      </c>
      <c r="C17" t="s">
        <v>6</v>
      </c>
      <c r="D17" t="s">
        <v>18</v>
      </c>
      <c r="E17">
        <f>29.2+39.9+10+92.25+199.6+1277.2+240.3</f>
        <v>1888.45</v>
      </c>
      <c r="F17" t="s">
        <v>19</v>
      </c>
      <c r="G17" t="s">
        <v>8</v>
      </c>
    </row>
    <row r="18" spans="1:7">
      <c r="A18">
        <v>2565</v>
      </c>
      <c r="B18" t="s">
        <v>14</v>
      </c>
      <c r="C18" t="s">
        <v>6</v>
      </c>
      <c r="D18" t="s">
        <v>18</v>
      </c>
      <c r="E18">
        <f>4.3+2+14.45+78.75+683.65+1171.4</f>
        <v>1954.5500000000002</v>
      </c>
      <c r="F18" t="s">
        <v>19</v>
      </c>
      <c r="G18" t="s">
        <v>8</v>
      </c>
    </row>
    <row r="19" spans="1:7">
      <c r="A19">
        <v>2565</v>
      </c>
      <c r="B19" t="s">
        <v>15</v>
      </c>
      <c r="C19" t="s">
        <v>6</v>
      </c>
      <c r="D19" t="s">
        <v>18</v>
      </c>
      <c r="E19">
        <f>37.6+157.9+23.75</f>
        <v>219.25</v>
      </c>
      <c r="F19" t="s">
        <v>19</v>
      </c>
      <c r="G19" t="s">
        <v>8</v>
      </c>
    </row>
    <row r="20" spans="1:7">
      <c r="A20">
        <v>2565</v>
      </c>
      <c r="B20" t="s">
        <v>16</v>
      </c>
      <c r="C20" t="s">
        <v>6</v>
      </c>
      <c r="D20" t="s">
        <v>18</v>
      </c>
      <c r="E20">
        <f>7.3+4.65+34.4+82.85+398.7+105.55</f>
        <v>633.44999999999993</v>
      </c>
      <c r="F20" t="s">
        <v>19</v>
      </c>
      <c r="G20" t="s">
        <v>8</v>
      </c>
    </row>
    <row r="21" spans="1:7">
      <c r="A21">
        <v>2565</v>
      </c>
      <c r="B21" t="s">
        <v>17</v>
      </c>
      <c r="C21" t="s">
        <v>6</v>
      </c>
      <c r="D21" t="s">
        <v>18</v>
      </c>
      <c r="E21">
        <f>11.2+21.3+95.75+98.15</f>
        <v>226.4</v>
      </c>
      <c r="F21" t="s">
        <v>19</v>
      </c>
      <c r="G21" t="s">
        <v>8</v>
      </c>
    </row>
    <row r="22" spans="1:7">
      <c r="A22">
        <v>2566</v>
      </c>
      <c r="B22" t="s">
        <v>7</v>
      </c>
      <c r="C22" t="s">
        <v>6</v>
      </c>
      <c r="D22" t="s">
        <v>18</v>
      </c>
      <c r="E22">
        <f>3.6+37.25+173.7+375.85+1029.9+51.8</f>
        <v>1672.1000000000001</v>
      </c>
      <c r="F22" t="s">
        <v>19</v>
      </c>
      <c r="G22" t="s">
        <v>8</v>
      </c>
    </row>
    <row r="23" spans="1:7">
      <c r="A23">
        <v>2566</v>
      </c>
      <c r="B23" t="s">
        <v>12</v>
      </c>
      <c r="C23" t="s">
        <v>6</v>
      </c>
      <c r="D23" t="s">
        <v>18</v>
      </c>
      <c r="E23">
        <f>11.15+21.1+15.8+124.25+442.15+1170.55</f>
        <v>1785</v>
      </c>
      <c r="F23" t="s">
        <v>19</v>
      </c>
      <c r="G23" t="s">
        <v>8</v>
      </c>
    </row>
    <row r="24" spans="1:7">
      <c r="A24">
        <v>2566</v>
      </c>
      <c r="B24" t="s">
        <v>11</v>
      </c>
      <c r="C24" t="s">
        <v>6</v>
      </c>
      <c r="D24" t="s">
        <v>18</v>
      </c>
      <c r="E24">
        <f>6.25+36.85+229.95+295.8+424.75+712+1505.85+18.75</f>
        <v>3230.2</v>
      </c>
      <c r="F24" t="s">
        <v>19</v>
      </c>
      <c r="G24" t="s">
        <v>8</v>
      </c>
    </row>
    <row r="25" spans="1:7">
      <c r="A25">
        <v>2566</v>
      </c>
      <c r="B25" t="s">
        <v>10</v>
      </c>
      <c r="C25" t="s">
        <v>6</v>
      </c>
      <c r="D25" t="s">
        <v>18</v>
      </c>
      <c r="E25">
        <f>8.45+7.05+78.6+72.05+137.35+384.3+1043.85</f>
        <v>1731.6499999999999</v>
      </c>
      <c r="F25" t="s">
        <v>19</v>
      </c>
      <c r="G25" t="s">
        <v>8</v>
      </c>
    </row>
    <row r="26" spans="1:7">
      <c r="A26">
        <v>2566</v>
      </c>
      <c r="B26" t="s">
        <v>13</v>
      </c>
      <c r="C26" t="s">
        <v>6</v>
      </c>
      <c r="D26" t="s">
        <v>18</v>
      </c>
      <c r="E26">
        <f>11.05+50.65+482.8+1246.1+119.2</f>
        <v>1909.8</v>
      </c>
      <c r="F26" t="s">
        <v>19</v>
      </c>
      <c r="G26" t="s">
        <v>8</v>
      </c>
    </row>
    <row r="27" spans="1:7">
      <c r="A27">
        <v>2566</v>
      </c>
      <c r="B27" t="s">
        <v>9</v>
      </c>
      <c r="C27" t="s">
        <v>6</v>
      </c>
      <c r="D27" t="s">
        <v>18</v>
      </c>
      <c r="E27">
        <f>3.75+22.05+60+41.25+259.1+1459.25+97.4</f>
        <v>1942.8000000000002</v>
      </c>
      <c r="F27" t="s">
        <v>19</v>
      </c>
      <c r="G27" t="s">
        <v>8</v>
      </c>
    </row>
    <row r="28" spans="1:7">
      <c r="A28">
        <v>2566</v>
      </c>
      <c r="B28" t="s">
        <v>14</v>
      </c>
      <c r="C28" t="s">
        <v>6</v>
      </c>
      <c r="D28" t="s">
        <v>18</v>
      </c>
      <c r="E28">
        <f>10.95+14.2+61.05+31.75+177.15+764.95+1697.95+868.6</f>
        <v>3626.6</v>
      </c>
      <c r="F28" t="s">
        <v>19</v>
      </c>
      <c r="G28" t="s">
        <v>8</v>
      </c>
    </row>
    <row r="29" spans="1:7">
      <c r="A29">
        <v>2566</v>
      </c>
      <c r="B29" t="s">
        <v>15</v>
      </c>
      <c r="C29" t="s">
        <v>6</v>
      </c>
      <c r="D29" t="s">
        <v>18</v>
      </c>
      <c r="E29">
        <f>12.85+87.95+299.2</f>
        <v>400</v>
      </c>
      <c r="F29" t="s">
        <v>19</v>
      </c>
      <c r="G29" t="s">
        <v>8</v>
      </c>
    </row>
    <row r="30" spans="1:7">
      <c r="A30">
        <v>2566</v>
      </c>
      <c r="B30" t="s">
        <v>16</v>
      </c>
      <c r="C30" t="s">
        <v>6</v>
      </c>
      <c r="D30" t="s">
        <v>18</v>
      </c>
      <c r="E30">
        <f>2.15+31.4+83.25+36.65+67.7+538.7+32</f>
        <v>791.85</v>
      </c>
      <c r="F30" t="s">
        <v>19</v>
      </c>
      <c r="G30" t="s">
        <v>8</v>
      </c>
    </row>
    <row r="31" spans="1:7">
      <c r="A31">
        <v>2566</v>
      </c>
      <c r="B31" t="s">
        <v>17</v>
      </c>
      <c r="C31" t="s">
        <v>6</v>
      </c>
      <c r="D31" t="s">
        <v>18</v>
      </c>
      <c r="E31">
        <f>14.35+21.2+43.6+110.05+292.9+37.4</f>
        <v>519.5</v>
      </c>
      <c r="F31" t="s">
        <v>19</v>
      </c>
      <c r="G31" t="s">
        <v>8</v>
      </c>
    </row>
    <row r="32" spans="1:7">
      <c r="E3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จำนวนพื้นที่ปลูกปาล์มน้ำมัน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NSO92</cp:lastModifiedBy>
  <dcterms:created xsi:type="dcterms:W3CDTF">2024-02-27T04:15:31Z</dcterms:created>
  <dcterms:modified xsi:type="dcterms:W3CDTF">2024-07-18T09:01:17Z</dcterms:modified>
</cp:coreProperties>
</file>